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nic\Downloads\"/>
    </mc:Choice>
  </mc:AlternateContent>
  <xr:revisionPtr revIDLastSave="0" documentId="13_ncr:1_{DE01B49A-85FA-47A5-AB40-E1B09D95C2B0}" xr6:coauthVersionLast="47" xr6:coauthVersionMax="47" xr10:uidLastSave="{00000000-0000-0000-0000-000000000000}"/>
  <bookViews>
    <workbookView xWindow="28680" yWindow="-120" windowWidth="29040" windowHeight="17790" xr2:uid="{00000000-000D-0000-FFFF-FFFF00000000}"/>
  </bookViews>
  <sheets>
    <sheet name="Løp" sheetId="4" r:id="rId1"/>
  </sheets>
  <definedNames>
    <definedName name="Avmerking11" localSheetId="0">Løp!$G$9</definedName>
    <definedName name="Avmerking12" localSheetId="0">Løp!$G$11</definedName>
    <definedName name="Avmerking14" localSheetId="0">Løp!$G$6</definedName>
    <definedName name="Avmerking15" localSheetId="0">Løp!#REF!</definedName>
    <definedName name="Avmerking16" localSheetId="0">Løp!#REF!</definedName>
    <definedName name="Avmerking19" localSheetId="0">Løp!#REF!</definedName>
    <definedName name="Avmerking20" localSheetId="0">Løp!#REF!</definedName>
    <definedName name="Avmerking7" localSheetId="0">Løp!$G$10</definedName>
    <definedName name="_xlnm.Print_Area" localSheetId="0">Løp!$B$1:$H$79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4" l="1"/>
  <c r="D46" i="4" s="1"/>
  <c r="E46" i="4"/>
  <c r="D40" i="4"/>
  <c r="D41" i="4" s="1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C71" i="4"/>
  <c r="D71" i="4"/>
  <c r="E71" i="4"/>
  <c r="C72" i="4"/>
  <c r="D72" i="4"/>
  <c r="E72" i="4"/>
  <c r="C73" i="4"/>
  <c r="D73" i="4"/>
  <c r="E73" i="4"/>
  <c r="C74" i="4"/>
  <c r="D74" i="4"/>
  <c r="E74" i="4"/>
  <c r="C75" i="4"/>
  <c r="D75" i="4"/>
  <c r="E75" i="4"/>
  <c r="C76" i="4"/>
  <c r="D76" i="4"/>
  <c r="E76" i="4"/>
  <c r="C77" i="4"/>
  <c r="D77" i="4"/>
  <c r="E77" i="4"/>
  <c r="C78" i="4"/>
  <c r="D78" i="4"/>
  <c r="E78" i="4"/>
  <c r="E61" i="4"/>
  <c r="D61" i="4"/>
  <c r="C61" i="4"/>
  <c r="B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61" i="4"/>
  <c r="F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D54" i="4"/>
  <c r="D55" i="4" s="1"/>
  <c r="D48" i="4"/>
  <c r="D49" i="4" l="1"/>
  <c r="D56" i="4"/>
  <c r="D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 Blingsdalen</author>
    <author>Pål Erlend Nicolaysen</author>
  </authors>
  <commentList>
    <comment ref="C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5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6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1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D36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C37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f. eks. begrunnelse for bedømmelse, der resultatet er sammenlignet med andre klasser etc.</t>
        </r>
      </text>
    </comment>
    <comment ref="D47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G47" authorId="1" shapeId="0" xr:uid="{1E354D87-43FB-4D99-B342-0BEA0820F262}">
      <text>
        <r>
          <rPr>
            <sz val="9"/>
            <color indexed="81"/>
            <rFont val="Tahoma"/>
            <family val="2"/>
          </rPr>
          <t xml:space="preserve">
Må Fylles inn manuelt</t>
        </r>
      </text>
    </comment>
    <comment ref="D51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D52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D53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</commentList>
</comments>
</file>

<file path=xl/sharedStrings.xml><?xml version="1.0" encoding="utf-8"?>
<sst xmlns="http://schemas.openxmlformats.org/spreadsheetml/2006/main" count="72" uniqueCount="63">
  <si>
    <t>Trekkhundprøve for polare raser - Spannopplysningsskjema</t>
  </si>
  <si>
    <t>Kjører:</t>
  </si>
  <si>
    <t>Telefon nr:</t>
  </si>
  <si>
    <t>Løp:</t>
  </si>
  <si>
    <t>Dato:</t>
  </si>
  <si>
    <t>Distanse:</t>
  </si>
  <si>
    <t>Reg. nr.</t>
  </si>
  <si>
    <t>Hundens navn (ifølge. registreringsbevis)</t>
  </si>
  <si>
    <t>IDmerking/Chipnummer</t>
  </si>
  <si>
    <t>Ikke fullført</t>
  </si>
  <si>
    <t>Plassering:</t>
  </si>
  <si>
    <t>Antall startende:</t>
  </si>
  <si>
    <t>Antall fullførte:</t>
  </si>
  <si>
    <t>SH</t>
  </si>
  <si>
    <t>AM</t>
  </si>
  <si>
    <t xml:space="preserve">Antall hunder: </t>
  </si>
  <si>
    <t>Alle raser</t>
  </si>
  <si>
    <t>Egen tid:</t>
  </si>
  <si>
    <t>Vinnertid:</t>
  </si>
  <si>
    <t>Snittid beste tredjedel + 10%:</t>
  </si>
  <si>
    <t>Grunntid:</t>
  </si>
  <si>
    <t>Max tid for 2. premie:</t>
  </si>
  <si>
    <t>Gjennomsnittsfart [km/t]:</t>
  </si>
  <si>
    <t>-</t>
  </si>
  <si>
    <t>Snittid beste tredjedel:</t>
  </si>
  <si>
    <t>Bedømmelse av prøve:</t>
  </si>
  <si>
    <t>Tid 2. plass:</t>
  </si>
  <si>
    <t>Tid 3. plass:</t>
  </si>
  <si>
    <t>Tid 4. plass:</t>
  </si>
  <si>
    <t>Max tid for 1. premie:</t>
  </si>
  <si>
    <t>3. premie: Deles ikke ut i sprint p.g.a. krav til tid, MD krever 3 x Fullført, LD krever 1 x Fullført</t>
  </si>
  <si>
    <t>Hund nr.</t>
  </si>
  <si>
    <t>Prøveref.</t>
  </si>
  <si>
    <t>Kjørestil:</t>
  </si>
  <si>
    <t>Registreringsnr.</t>
  </si>
  <si>
    <t>Brukes til å regne ut grunntid dersom det er 3 startende eller flere.</t>
  </si>
  <si>
    <t>Brukes til å regne ut grunntid dersom det er 15 startende eller flere.</t>
  </si>
  <si>
    <t>Brukes til å regne ut grunntid dersom det er 30 startende eller flere.</t>
  </si>
  <si>
    <t>Gjennomsnitt av tidene for 1. - 4. plass.</t>
  </si>
  <si>
    <t>Grunntid x tillatt % i.h.h.t regelverket</t>
  </si>
  <si>
    <t>Del 1 - Opplysning om kjører og løp (fylles ut av kjører)</t>
  </si>
  <si>
    <t>Del 2 - Opplysning om prøvetype (fylles ut av kjører)</t>
  </si>
  <si>
    <t>Del 3 - Opplysning om hundene som deltok (fylles ut av kjører)</t>
  </si>
  <si>
    <t>Del 4 - Resultat (fylles ut av kjører)</t>
  </si>
  <si>
    <t>Del 6 - Data som skal exporteres til DogWeb (tabell fylles automatisk når Del 1 - 5 er utfyllt)</t>
  </si>
  <si>
    <r>
      <t xml:space="preserve">Prøvereferanse </t>
    </r>
    <r>
      <rPr>
        <sz val="10"/>
        <color indexed="8"/>
        <rFont val="Century Gothic"/>
        <family val="2"/>
      </rPr>
      <t>(NKK terminlist)</t>
    </r>
    <r>
      <rPr>
        <b/>
        <sz val="10"/>
        <color indexed="8"/>
        <rFont val="Century Gothic"/>
        <family val="2"/>
      </rPr>
      <t xml:space="preserve"> :</t>
    </r>
  </si>
  <si>
    <t>Del 5 - Bedømmelse av prøven (fylles ut av kjører og kontrolleres av raseklubben)</t>
  </si>
  <si>
    <r>
      <t xml:space="preserve">Malamutetest </t>
    </r>
    <r>
      <rPr>
        <sz val="10"/>
        <color indexed="8"/>
        <rFont val="Century Gothic"/>
        <family val="2"/>
      </rPr>
      <t>1, 2, 3, 4, 5</t>
    </r>
  </si>
  <si>
    <t>Tidspunkt</t>
  </si>
  <si>
    <t>Navn på løp</t>
  </si>
  <si>
    <t>Navn kjører</t>
  </si>
  <si>
    <t>Kommentar</t>
  </si>
  <si>
    <t>Chipnummer</t>
  </si>
  <si>
    <r>
      <t xml:space="preserve">Betalingsreferanse </t>
    </r>
    <r>
      <rPr>
        <sz val="10"/>
        <color indexed="55"/>
        <rFont val="Century Gothic"/>
        <family val="2"/>
      </rPr>
      <t>(e-post fra NKK)</t>
    </r>
    <r>
      <rPr>
        <b/>
        <sz val="10"/>
        <color indexed="55"/>
        <rFont val="Century Gothic"/>
        <family val="2"/>
      </rPr>
      <t>:</t>
    </r>
  </si>
  <si>
    <t>Startnr.:</t>
  </si>
  <si>
    <r>
      <t>NB! Utfyller er ansvarlig for at alle opplysninger er korrekte. Feil i registreringen kan medføre avvist merittering for</t>
    </r>
    <r>
      <rPr>
        <b/>
        <i/>
        <sz val="11"/>
        <color indexed="10"/>
        <rFont val="Century Gothic"/>
        <family val="2"/>
      </rPr>
      <t xml:space="preserve"> hele spannet!</t>
    </r>
  </si>
  <si>
    <t>Navn på hund</t>
  </si>
  <si>
    <t>Tidskrav for prøven</t>
  </si>
  <si>
    <t>Teknisk løpsarrangørs tidskrav ved deltest 5</t>
  </si>
  <si>
    <t>G + S + CE + YL</t>
  </si>
  <si>
    <r>
      <t>Raseforkortelser:</t>
    </r>
    <r>
      <rPr>
        <sz val="12"/>
        <color indexed="8"/>
        <rFont val="Century Gothic"/>
        <family val="2"/>
      </rPr>
      <t>Grønlandshund-</t>
    </r>
    <r>
      <rPr>
        <b/>
        <sz val="12"/>
        <color indexed="8"/>
        <rFont val="Century Gothic"/>
        <family val="2"/>
      </rPr>
      <t xml:space="preserve"> G</t>
    </r>
    <r>
      <rPr>
        <sz val="12"/>
        <color indexed="8"/>
        <rFont val="Century Gothic"/>
        <family val="2"/>
      </rPr>
      <t>|Samojed-</t>
    </r>
    <r>
      <rPr>
        <b/>
        <sz val="12"/>
        <color indexed="8"/>
        <rFont val="Century Gothic"/>
        <family val="2"/>
      </rPr>
      <t xml:space="preserve"> S</t>
    </r>
    <r>
      <rPr>
        <sz val="12"/>
        <color indexed="8"/>
        <rFont val="Century Gothic"/>
        <family val="2"/>
      </rPr>
      <t>|Canadian Eskimo Dog-</t>
    </r>
    <r>
      <rPr>
        <b/>
        <sz val="12"/>
        <color rgb="FF000000"/>
        <rFont val="Century Gothic"/>
        <family val="2"/>
      </rPr>
      <t>CE</t>
    </r>
    <r>
      <rPr>
        <sz val="12"/>
        <color indexed="8"/>
        <rFont val="Century Gothic"/>
        <family val="2"/>
      </rPr>
      <t>|Yakutian Laika-</t>
    </r>
    <r>
      <rPr>
        <b/>
        <sz val="12"/>
        <color rgb="FF000000"/>
        <rFont val="Century Gothic"/>
        <family val="2"/>
      </rPr>
      <t>YL</t>
    </r>
    <r>
      <rPr>
        <sz val="12"/>
        <color indexed="8"/>
        <rFont val="Century Gothic"/>
        <family val="2"/>
      </rPr>
      <t xml:space="preserve">| Alaskan Malamute- </t>
    </r>
    <r>
      <rPr>
        <b/>
        <sz val="12"/>
        <color indexed="8"/>
        <rFont val="Century Gothic"/>
        <family val="2"/>
      </rPr>
      <t>AM</t>
    </r>
  </si>
  <si>
    <t>Polarhundprøve 1,2,3,4,5</t>
  </si>
  <si>
    <t>For Polarhundprøve 5: Det forutsettes at prøven er gjennomført innen arrangørens tidsfrist.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</si>
</sst>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:ss;@"/>
    <numFmt numFmtId="165" formatCode="0.0"/>
    <numFmt numFmtId="166" formatCode="[&lt;=9999]0000;General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1"/>
      <color indexed="10"/>
      <name val="Century Gothic"/>
      <family val="2"/>
    </font>
    <font>
      <b/>
      <sz val="10"/>
      <color indexed="55"/>
      <name val="Century Gothic"/>
      <family val="2"/>
    </font>
    <font>
      <sz val="10"/>
      <color indexed="55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2"/>
      <color theme="1"/>
      <name val="Century Gothic"/>
      <family val="2"/>
    </font>
    <font>
      <b/>
      <sz val="10"/>
      <color theme="0" tint="-0.249977111117893"/>
      <name val="Century Gothic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entury Gothic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49" fontId="11" fillId="2" borderId="1" xfId="0" applyNumberFormat="1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 indent="1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 indent="1"/>
    </xf>
    <xf numFmtId="0" fontId="12" fillId="2" borderId="5" xfId="0" applyFont="1" applyFill="1" applyBorder="1" applyAlignment="1" applyProtection="1">
      <alignment horizontal="left" vertical="center" wrapText="1" indent="1"/>
    </xf>
    <xf numFmtId="0" fontId="12" fillId="2" borderId="1" xfId="0" applyFont="1" applyFill="1" applyBorder="1" applyAlignment="1" applyProtection="1">
      <alignment horizontal="left" vertical="center" wrapText="1" indent="1"/>
    </xf>
    <xf numFmtId="0" fontId="12" fillId="2" borderId="6" xfId="0" applyFont="1" applyFill="1" applyBorder="1" applyAlignment="1" applyProtection="1">
      <alignment horizontal="left" vertical="center" wrapText="1" indent="1"/>
    </xf>
    <xf numFmtId="0" fontId="13" fillId="2" borderId="0" xfId="0" applyFont="1" applyFill="1" applyBorder="1" applyAlignment="1" applyProtection="1">
      <alignment horizontal="left" vertical="center" indent="1"/>
    </xf>
    <xf numFmtId="46" fontId="14" fillId="2" borderId="7" xfId="0" applyNumberFormat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left" vertical="center"/>
    </xf>
    <xf numFmtId="0" fontId="0" fillId="3" borderId="0" xfId="0" applyFill="1"/>
    <xf numFmtId="0" fontId="0" fillId="3" borderId="0" xfId="0" applyFont="1" applyFill="1"/>
    <xf numFmtId="49" fontId="11" fillId="3" borderId="1" xfId="0" applyNumberFormat="1" applyFont="1" applyFill="1" applyBorder="1" applyAlignment="1" applyProtection="1">
      <alignment horizontal="left" vertical="center" wrapText="1"/>
    </xf>
    <xf numFmtId="49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3" xfId="0" applyNumberFormat="1" applyFont="1" applyFill="1" applyBorder="1" applyAlignment="1" applyProtection="1">
      <alignment horizontal="left" vertical="center" wrapText="1"/>
    </xf>
    <xf numFmtId="49" fontId="11" fillId="3" borderId="3" xfId="0" applyNumberFormat="1" applyFont="1" applyFill="1" applyBorder="1" applyAlignment="1" applyProtection="1">
      <alignment horizontal="left" vertical="center" wrapText="1"/>
    </xf>
    <xf numFmtId="0" fontId="14" fillId="3" borderId="0" xfId="0" applyFont="1" applyFill="1" applyAlignment="1">
      <alignment horizontal="left" vertical="center" indent="1"/>
    </xf>
    <xf numFmtId="49" fontId="17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0" xfId="0" applyNumberFormat="1" applyFont="1" applyFill="1" applyBorder="1" applyAlignment="1" applyProtection="1">
      <alignment horizontal="left" vertical="center" wrapText="1" indent="1"/>
    </xf>
    <xf numFmtId="1" fontId="11" fillId="3" borderId="0" xfId="0" applyNumberFormat="1" applyFont="1" applyFill="1" applyBorder="1" applyAlignment="1" applyProtection="1">
      <alignment horizontal="left" vertical="center" wrapText="1" indent="1"/>
    </xf>
    <xf numFmtId="49" fontId="12" fillId="3" borderId="0" xfId="0" applyNumberFormat="1" applyFont="1" applyFill="1" applyBorder="1" applyAlignment="1" applyProtection="1">
      <alignment horizontal="left" vertical="center" wrapText="1" indent="2"/>
    </xf>
    <xf numFmtId="0" fontId="0" fillId="3" borderId="0" xfId="0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46" fontId="14" fillId="3" borderId="3" xfId="0" applyNumberFormat="1" applyFont="1" applyFill="1" applyBorder="1" applyAlignment="1" applyProtection="1">
      <alignment horizontal="center" vertical="center"/>
      <protection locked="0"/>
    </xf>
    <xf numFmtId="1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left" vertical="center" indent="1"/>
    </xf>
    <xf numFmtId="49" fontId="11" fillId="3" borderId="0" xfId="0" applyNumberFormat="1" applyFont="1" applyFill="1" applyBorder="1" applyAlignment="1" applyProtection="1">
      <alignment horizontal="left" vertical="center" wrapText="1"/>
    </xf>
    <xf numFmtId="46" fontId="14" fillId="3" borderId="12" xfId="0" applyNumberFormat="1" applyFont="1" applyFill="1" applyBorder="1" applyAlignment="1" applyProtection="1">
      <alignment horizontal="center" vertical="center"/>
      <protection locked="0"/>
    </xf>
    <xf numFmtId="46" fontId="14" fillId="3" borderId="7" xfId="0" applyNumberFormat="1" applyFont="1" applyFill="1" applyBorder="1" applyAlignment="1" applyProtection="1">
      <alignment horizontal="center" vertical="center"/>
      <protection locked="0"/>
    </xf>
    <xf numFmtId="21" fontId="14" fillId="3" borderId="0" xfId="0" applyNumberFormat="1" applyFont="1" applyFill="1" applyAlignment="1">
      <alignment horizontal="left" vertical="center" indent="1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protection locked="0"/>
    </xf>
    <xf numFmtId="1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/>
    </xf>
    <xf numFmtId="0" fontId="12" fillId="2" borderId="13" xfId="0" applyNumberFormat="1" applyFont="1" applyFill="1" applyBorder="1" applyAlignment="1" applyProtection="1">
      <alignment horizontal="center" vertical="center" wrapText="1"/>
    </xf>
    <xf numFmtId="0" fontId="12" fillId="2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/>
      <protection locked="0"/>
    </xf>
    <xf numFmtId="164" fontId="10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66" fontId="0" fillId="0" borderId="0" xfId="0" applyNumberForma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49" fontId="17" fillId="3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>
      <protection locked="0"/>
    </xf>
    <xf numFmtId="1" fontId="0" fillId="0" borderId="0" xfId="0" applyNumberFormat="1" applyFill="1" applyAlignment="1" applyProtection="1">
      <protection locked="0"/>
    </xf>
    <xf numFmtId="0" fontId="13" fillId="2" borderId="14" xfId="0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vertical="center"/>
    </xf>
    <xf numFmtId="1" fontId="14" fillId="2" borderId="15" xfId="0" applyNumberFormat="1" applyFont="1" applyFill="1" applyBorder="1" applyAlignment="1" applyProtection="1">
      <alignment horizontal="center" vertical="center"/>
    </xf>
    <xf numFmtId="46" fontId="14" fillId="2" borderId="10" xfId="0" applyNumberFormat="1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vertical="center"/>
    </xf>
    <xf numFmtId="46" fontId="14" fillId="2" borderId="16" xfId="0" applyNumberFormat="1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 vertical="center"/>
    </xf>
    <xf numFmtId="46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4" fillId="2" borderId="12" xfId="0" applyNumberFormat="1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left" vertical="center"/>
    </xf>
    <xf numFmtId="49" fontId="25" fillId="2" borderId="1" xfId="0" applyNumberFormat="1" applyFont="1" applyFill="1" applyBorder="1" applyAlignment="1" applyProtection="1">
      <alignment horizontal="left" vertical="center" wrapText="1"/>
    </xf>
    <xf numFmtId="46" fontId="26" fillId="2" borderId="12" xfId="0" applyNumberFormat="1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left" vertical="center"/>
    </xf>
    <xf numFmtId="46" fontId="26" fillId="0" borderId="19" xfId="0" applyNumberFormat="1" applyFont="1" applyFill="1" applyBorder="1" applyAlignment="1" applyProtection="1">
      <alignment horizontal="center" vertical="center"/>
      <protection locked="0"/>
    </xf>
    <xf numFmtId="46" fontId="0" fillId="3" borderId="0" xfId="0" applyNumberFormat="1" applyFill="1" applyProtection="1"/>
    <xf numFmtId="49" fontId="14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9" fontId="11" fillId="2" borderId="15" xfId="0" applyNumberFormat="1" applyFont="1" applyFill="1" applyBorder="1" applyAlignment="1" applyProtection="1">
      <alignment horizontal="left" vertical="center" wrapText="1"/>
    </xf>
    <xf numFmtId="49" fontId="11" fillId="2" borderId="19" xfId="0" applyNumberFormat="1" applyFont="1" applyFill="1" applyBorder="1" applyAlignment="1" applyProtection="1">
      <alignment horizontal="left" vertical="center" wrapText="1"/>
    </xf>
    <xf numFmtId="49" fontId="11" fillId="2" borderId="20" xfId="0" applyNumberFormat="1" applyFont="1" applyFill="1" applyBorder="1" applyAlignment="1" applyProtection="1">
      <alignment horizontal="left" vertical="center" wrapText="1"/>
    </xf>
    <xf numFmtId="49" fontId="11" fillId="2" borderId="21" xfId="0" applyNumberFormat="1" applyFont="1" applyFill="1" applyBorder="1" applyAlignment="1" applyProtection="1">
      <alignment horizontal="center" vertical="center" wrapText="1"/>
    </xf>
    <xf numFmtId="49" fontId="11" fillId="2" borderId="19" xfId="0" applyNumberFormat="1" applyFont="1" applyFill="1" applyBorder="1" applyAlignment="1" applyProtection="1">
      <alignment horizontal="center" vertical="center" wrapText="1"/>
    </xf>
    <xf numFmtId="49" fontId="11" fillId="2" borderId="20" xfId="0" applyNumberFormat="1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left" vertical="center"/>
    </xf>
    <xf numFmtId="0" fontId="14" fillId="2" borderId="19" xfId="0" applyFont="1" applyFill="1" applyBorder="1" applyAlignment="1" applyProtection="1">
      <alignment horizontal="left" vertical="center"/>
    </xf>
    <xf numFmtId="0" fontId="14" fillId="2" borderId="20" xfId="0" applyFont="1" applyFill="1" applyBorder="1" applyAlignment="1" applyProtection="1">
      <alignment horizontal="left" vertical="center"/>
    </xf>
    <xf numFmtId="49" fontId="17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" fontId="17" fillId="3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" fontId="17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1" xfId="0" applyFont="1" applyFill="1" applyBorder="1" applyAlignment="1" applyProtection="1">
      <alignment horizontal="left" vertical="center" wrapText="1" indent="1"/>
    </xf>
    <xf numFmtId="0" fontId="12" fillId="2" borderId="23" xfId="0" applyFont="1" applyFill="1" applyBorder="1" applyAlignment="1" applyProtection="1">
      <alignment horizontal="left" vertical="center" wrapText="1" indent="1"/>
    </xf>
    <xf numFmtId="0" fontId="12" fillId="2" borderId="2" xfId="0" applyFont="1" applyFill="1" applyBorder="1" applyAlignment="1" applyProtection="1">
      <alignment horizontal="left" vertical="center" wrapText="1" indent="1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center"/>
    </xf>
    <xf numFmtId="49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center"/>
    </xf>
    <xf numFmtId="0" fontId="12" fillId="3" borderId="0" xfId="0" applyFont="1" applyFill="1" applyBorder="1" applyAlignment="1" applyProtection="1">
      <alignment horizontal="left"/>
    </xf>
    <xf numFmtId="0" fontId="23" fillId="3" borderId="0" xfId="0" applyFont="1" applyFill="1" applyAlignment="1" applyProtection="1">
      <alignment horizont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9" fontId="11" fillId="2" borderId="10" xfId="0" applyNumberFormat="1" applyFont="1" applyFill="1" applyBorder="1" applyAlignment="1" applyProtection="1">
      <alignment horizontal="left" vertical="center" wrapText="1"/>
    </xf>
    <xf numFmtId="49" fontId="11" fillId="2" borderId="5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49" fontId="11" fillId="2" borderId="21" xfId="0" applyNumberFormat="1" applyFont="1" applyFill="1" applyBorder="1" applyAlignment="1" applyProtection="1">
      <alignment horizontal="left" vertical="center" wrapText="1"/>
    </xf>
    <xf numFmtId="49" fontId="11" fillId="3" borderId="0" xfId="0" applyNumberFormat="1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left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6" xfId="0" applyNumberFormat="1" applyFont="1" applyFill="1" applyBorder="1" applyAlignment="1" applyProtection="1">
      <alignment horizontal="left" vertical="center" wrapText="1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49" fontId="11" fillId="2" borderId="9" xfId="0" applyNumberFormat="1" applyFont="1" applyFill="1" applyBorder="1" applyAlignment="1" applyProtection="1">
      <alignment horizontal="left" vertical="center" wrapText="1"/>
    </xf>
    <xf numFmtId="49" fontId="11" fillId="2" borderId="11" xfId="0" applyNumberFormat="1" applyFont="1" applyFill="1" applyBorder="1" applyAlignment="1" applyProtection="1">
      <alignment horizontal="left" vertical="center" wrapText="1"/>
    </xf>
    <xf numFmtId="0" fontId="26" fillId="2" borderId="21" xfId="0" applyFont="1" applyFill="1" applyBorder="1" applyAlignment="1" applyProtection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12" fillId="2" borderId="8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8" fillId="4" borderId="0" xfId="0" applyFont="1" applyFill="1" applyAlignment="1">
      <alignment horizontal="center"/>
    </xf>
    <xf numFmtId="0" fontId="19" fillId="3" borderId="0" xfId="0" applyFont="1" applyFill="1" applyBorder="1" applyAlignment="1" applyProtection="1">
      <alignment horizontal="left" vertical="top" wrapText="1"/>
    </xf>
    <xf numFmtId="0" fontId="20" fillId="3" borderId="0" xfId="0" applyFont="1" applyFill="1" applyAlignment="1" applyProtection="1">
      <alignment horizontal="center" wrapText="1"/>
    </xf>
    <xf numFmtId="0" fontId="21" fillId="3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>
      <alignment wrapText="1"/>
    </xf>
  </cellXfs>
  <cellStyles count="1">
    <cellStyle name="Normal" xfId="0" builtinId="0"/>
  </cellStyles>
  <dxfs count="7"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69D8FF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K82"/>
  <sheetViews>
    <sheetView showRowColHeaders="0" tabSelected="1" showRuler="0" zoomScale="115" zoomScaleNormal="115" zoomScalePageLayoutView="115" workbookViewId="0">
      <selection activeCell="C37" sqref="C37:H37"/>
    </sheetView>
  </sheetViews>
  <sheetFormatPr baseColWidth="10" defaultColWidth="11.42578125" defaultRowHeight="15" x14ac:dyDescent="0.25"/>
  <cols>
    <col min="1" max="1" width="5.28515625" style="12" customWidth="1"/>
    <col min="2" max="2" width="12.7109375" style="12" customWidth="1"/>
    <col min="3" max="3" width="22.7109375" style="12" customWidth="1"/>
    <col min="4" max="7" width="20.7109375" style="12" customWidth="1"/>
    <col min="8" max="8" width="12.85546875" style="12" customWidth="1"/>
    <col min="9" max="9" width="10.140625" style="12" bestFit="1" customWidth="1"/>
    <col min="10" max="10" width="12.85546875" style="12" bestFit="1" customWidth="1"/>
    <col min="11" max="11" width="20.28515625" style="12" bestFit="1" customWidth="1"/>
    <col min="12" max="16384" width="11.42578125" style="12"/>
  </cols>
  <sheetData>
    <row r="1" spans="2:8" ht="30" customHeight="1" x14ac:dyDescent="0.5">
      <c r="B1" s="110" t="s">
        <v>0</v>
      </c>
      <c r="C1" s="110"/>
      <c r="D1" s="110"/>
      <c r="E1" s="110"/>
      <c r="F1" s="110"/>
      <c r="G1" s="110"/>
      <c r="H1" s="110"/>
    </row>
    <row r="2" spans="2:8" ht="20.25" customHeight="1" x14ac:dyDescent="0.3">
      <c r="B2" s="112" t="s">
        <v>60</v>
      </c>
      <c r="C2" s="112"/>
      <c r="D2" s="112"/>
      <c r="E2" s="112"/>
      <c r="F2" s="112"/>
      <c r="G2" s="112"/>
      <c r="H2" s="112"/>
    </row>
    <row r="3" spans="2:8" ht="15" customHeight="1" x14ac:dyDescent="0.25">
      <c r="B3" s="143" t="s">
        <v>55</v>
      </c>
      <c r="C3" s="143"/>
      <c r="D3" s="143"/>
      <c r="E3" s="143"/>
      <c r="F3" s="143"/>
      <c r="G3" s="143"/>
      <c r="H3" s="143"/>
    </row>
    <row r="4" spans="2:8" ht="7.5" customHeight="1" x14ac:dyDescent="0.25">
      <c r="B4" s="145"/>
      <c r="C4" s="145"/>
      <c r="D4" s="145"/>
      <c r="E4" s="145"/>
      <c r="F4" s="145"/>
      <c r="G4" s="145"/>
      <c r="H4" s="145"/>
    </row>
    <row r="5" spans="2:8" s="13" customFormat="1" ht="15" customHeight="1" thickBot="1" x14ac:dyDescent="0.3">
      <c r="B5" s="144" t="s">
        <v>40</v>
      </c>
      <c r="C5" s="144"/>
      <c r="D5" s="144"/>
      <c r="E5" s="144"/>
      <c r="F5" s="144" t="s">
        <v>41</v>
      </c>
      <c r="G5" s="144"/>
      <c r="H5" s="144"/>
    </row>
    <row r="6" spans="2:8" ht="30.75" customHeight="1" x14ac:dyDescent="0.25">
      <c r="B6" s="106" t="s">
        <v>1</v>
      </c>
      <c r="C6" s="107"/>
      <c r="D6" s="103"/>
      <c r="E6" s="103"/>
      <c r="F6" s="99" t="s">
        <v>16</v>
      </c>
      <c r="G6" s="14" t="s">
        <v>33</v>
      </c>
      <c r="H6" s="15" t="s">
        <v>23</v>
      </c>
    </row>
    <row r="7" spans="2:8" ht="25.5" customHeight="1" x14ac:dyDescent="0.25">
      <c r="B7" s="108" t="s">
        <v>2</v>
      </c>
      <c r="C7" s="109"/>
      <c r="D7" s="104"/>
      <c r="E7" s="105"/>
      <c r="F7" s="100"/>
      <c r="G7" s="16" t="s">
        <v>5</v>
      </c>
      <c r="H7" s="17"/>
    </row>
    <row r="8" spans="2:8" ht="25.5" customHeight="1" x14ac:dyDescent="0.25">
      <c r="B8" s="108" t="s">
        <v>3</v>
      </c>
      <c r="C8" s="109"/>
      <c r="D8" s="105"/>
      <c r="E8" s="105"/>
      <c r="F8" s="100"/>
      <c r="G8" s="16" t="s">
        <v>15</v>
      </c>
      <c r="H8" s="18" t="s">
        <v>23</v>
      </c>
    </row>
    <row r="9" spans="2:8" ht="28.5" customHeight="1" x14ac:dyDescent="0.25">
      <c r="B9" s="101" t="s">
        <v>4</v>
      </c>
      <c r="C9" s="102"/>
      <c r="D9" s="105"/>
      <c r="E9" s="105"/>
      <c r="F9" s="2" t="s">
        <v>59</v>
      </c>
      <c r="G9" s="19" t="s">
        <v>61</v>
      </c>
      <c r="H9" s="18" t="s">
        <v>23</v>
      </c>
    </row>
    <row r="10" spans="2:8" ht="28.5" customHeight="1" x14ac:dyDescent="0.25">
      <c r="B10" s="108" t="s">
        <v>45</v>
      </c>
      <c r="C10" s="109"/>
      <c r="D10" s="104"/>
      <c r="E10" s="104"/>
      <c r="F10" s="8" t="s">
        <v>14</v>
      </c>
      <c r="G10" s="20" t="s">
        <v>47</v>
      </c>
      <c r="H10" s="18" t="s">
        <v>23</v>
      </c>
    </row>
    <row r="11" spans="2:8" ht="27.75" customHeight="1" thickBot="1" x14ac:dyDescent="0.3">
      <c r="B11" s="83" t="s">
        <v>53</v>
      </c>
      <c r="C11" s="84"/>
      <c r="D11" s="113"/>
      <c r="E11" s="114"/>
      <c r="F11" s="4"/>
      <c r="G11" s="4"/>
      <c r="H11" s="4"/>
    </row>
    <row r="12" spans="2:8" ht="9.75" customHeight="1" x14ac:dyDescent="0.25">
      <c r="B12" s="146"/>
      <c r="C12" s="146"/>
      <c r="D12" s="146"/>
      <c r="E12" s="146"/>
      <c r="F12" s="146"/>
      <c r="G12" s="146"/>
      <c r="H12" s="146"/>
    </row>
    <row r="13" spans="2:8" s="13" customFormat="1" ht="15" customHeight="1" thickBot="1" x14ac:dyDescent="0.3">
      <c r="B13" s="147" t="s">
        <v>42</v>
      </c>
      <c r="C13" s="147"/>
      <c r="D13" s="147"/>
      <c r="E13" s="147"/>
      <c r="F13" s="147"/>
      <c r="G13" s="147"/>
      <c r="H13" s="147"/>
    </row>
    <row r="14" spans="2:8" s="21" customFormat="1" ht="24.75" customHeight="1" x14ac:dyDescent="0.25">
      <c r="B14" s="5" t="s">
        <v>31</v>
      </c>
      <c r="C14" s="6" t="s">
        <v>6</v>
      </c>
      <c r="D14" s="98" t="s">
        <v>7</v>
      </c>
      <c r="E14" s="98"/>
      <c r="F14" s="98" t="s">
        <v>8</v>
      </c>
      <c r="G14" s="98"/>
      <c r="H14" s="7" t="s">
        <v>9</v>
      </c>
    </row>
    <row r="15" spans="2:8" s="21" customFormat="1" ht="24.75" customHeight="1" x14ac:dyDescent="0.25">
      <c r="B15" s="48">
        <v>1</v>
      </c>
      <c r="C15" s="22"/>
      <c r="D15" s="96"/>
      <c r="E15" s="96"/>
      <c r="F15" s="97"/>
      <c r="G15" s="97"/>
      <c r="H15" s="23"/>
    </row>
    <row r="16" spans="2:8" s="21" customFormat="1" ht="24.75" customHeight="1" x14ac:dyDescent="0.25">
      <c r="B16" s="48">
        <v>2</v>
      </c>
      <c r="C16" s="22"/>
      <c r="D16" s="96"/>
      <c r="E16" s="96"/>
      <c r="F16" s="97"/>
      <c r="G16" s="97"/>
      <c r="H16" s="23"/>
    </row>
    <row r="17" spans="2:8" s="21" customFormat="1" ht="24.75" customHeight="1" x14ac:dyDescent="0.25">
      <c r="B17" s="48">
        <v>3</v>
      </c>
      <c r="C17" s="22"/>
      <c r="D17" s="96"/>
      <c r="E17" s="96"/>
      <c r="F17" s="97"/>
      <c r="G17" s="97"/>
      <c r="H17" s="23"/>
    </row>
    <row r="18" spans="2:8" s="21" customFormat="1" ht="24.75" customHeight="1" x14ac:dyDescent="0.25">
      <c r="B18" s="48">
        <v>4</v>
      </c>
      <c r="C18" s="22"/>
      <c r="D18" s="96"/>
      <c r="E18" s="96"/>
      <c r="F18" s="97"/>
      <c r="G18" s="97"/>
      <c r="H18" s="23"/>
    </row>
    <row r="19" spans="2:8" s="21" customFormat="1" ht="24.75" customHeight="1" x14ac:dyDescent="0.25">
      <c r="B19" s="48">
        <v>5</v>
      </c>
      <c r="C19" s="22"/>
      <c r="D19" s="96"/>
      <c r="E19" s="96"/>
      <c r="F19" s="97"/>
      <c r="G19" s="97"/>
      <c r="H19" s="23"/>
    </row>
    <row r="20" spans="2:8" s="21" customFormat="1" ht="24.75" customHeight="1" x14ac:dyDescent="0.25">
      <c r="B20" s="48">
        <v>6</v>
      </c>
      <c r="C20" s="22"/>
      <c r="D20" s="96"/>
      <c r="E20" s="96"/>
      <c r="F20" s="97"/>
      <c r="G20" s="97"/>
      <c r="H20" s="23"/>
    </row>
    <row r="21" spans="2:8" s="21" customFormat="1" ht="24.75" customHeight="1" x14ac:dyDescent="0.25">
      <c r="B21" s="48">
        <v>7</v>
      </c>
      <c r="C21" s="22"/>
      <c r="D21" s="96"/>
      <c r="E21" s="96"/>
      <c r="F21" s="97"/>
      <c r="G21" s="97"/>
      <c r="H21" s="23"/>
    </row>
    <row r="22" spans="2:8" s="21" customFormat="1" ht="24.75" customHeight="1" x14ac:dyDescent="0.25">
      <c r="B22" s="48">
        <v>8</v>
      </c>
      <c r="C22" s="22"/>
      <c r="D22" s="96"/>
      <c r="E22" s="96"/>
      <c r="F22" s="97"/>
      <c r="G22" s="97"/>
      <c r="H22" s="23"/>
    </row>
    <row r="23" spans="2:8" s="21" customFormat="1" ht="24.75" customHeight="1" x14ac:dyDescent="0.25">
      <c r="B23" s="48">
        <v>9</v>
      </c>
      <c r="C23" s="22"/>
      <c r="D23" s="96"/>
      <c r="E23" s="96"/>
      <c r="F23" s="97"/>
      <c r="G23" s="97"/>
      <c r="H23" s="23"/>
    </row>
    <row r="24" spans="2:8" s="21" customFormat="1" ht="24.75" customHeight="1" x14ac:dyDescent="0.25">
      <c r="B24" s="48">
        <v>10</v>
      </c>
      <c r="C24" s="22"/>
      <c r="D24" s="96"/>
      <c r="E24" s="96"/>
      <c r="F24" s="97"/>
      <c r="G24" s="97"/>
      <c r="H24" s="23"/>
    </row>
    <row r="25" spans="2:8" s="21" customFormat="1" ht="24.75" customHeight="1" x14ac:dyDescent="0.25">
      <c r="B25" s="48">
        <v>11</v>
      </c>
      <c r="C25" s="22"/>
      <c r="D25" s="96"/>
      <c r="E25" s="96"/>
      <c r="F25" s="97"/>
      <c r="G25" s="97"/>
      <c r="H25" s="23"/>
    </row>
    <row r="26" spans="2:8" s="21" customFormat="1" ht="24.75" customHeight="1" x14ac:dyDescent="0.25">
      <c r="B26" s="48">
        <v>12</v>
      </c>
      <c r="C26" s="22"/>
      <c r="D26" s="96"/>
      <c r="E26" s="96"/>
      <c r="F26" s="97"/>
      <c r="G26" s="97"/>
      <c r="H26" s="23"/>
    </row>
    <row r="27" spans="2:8" s="21" customFormat="1" ht="24.75" customHeight="1" x14ac:dyDescent="0.25">
      <c r="B27" s="48">
        <v>13</v>
      </c>
      <c r="C27" s="22"/>
      <c r="D27" s="96"/>
      <c r="E27" s="96"/>
      <c r="F27" s="97"/>
      <c r="G27" s="97"/>
      <c r="H27" s="23"/>
    </row>
    <row r="28" spans="2:8" s="21" customFormat="1" ht="24.75" customHeight="1" x14ac:dyDescent="0.25">
      <c r="B28" s="48">
        <v>14</v>
      </c>
      <c r="C28" s="22"/>
      <c r="D28" s="96"/>
      <c r="E28" s="96"/>
      <c r="F28" s="97"/>
      <c r="G28" s="97"/>
      <c r="H28" s="23"/>
    </row>
    <row r="29" spans="2:8" s="21" customFormat="1" ht="24.75" customHeight="1" x14ac:dyDescent="0.25">
      <c r="B29" s="48">
        <v>15</v>
      </c>
      <c r="C29" s="22"/>
      <c r="D29" s="96"/>
      <c r="E29" s="96"/>
      <c r="F29" s="97"/>
      <c r="G29" s="97"/>
      <c r="H29" s="23"/>
    </row>
    <row r="30" spans="2:8" s="21" customFormat="1" ht="24.75" customHeight="1" x14ac:dyDescent="0.25">
      <c r="B30" s="48">
        <v>16</v>
      </c>
      <c r="C30" s="22"/>
      <c r="D30" s="96"/>
      <c r="E30" s="96"/>
      <c r="F30" s="97"/>
      <c r="G30" s="97"/>
      <c r="H30" s="23"/>
    </row>
    <row r="31" spans="2:8" s="21" customFormat="1" ht="24.75" customHeight="1" x14ac:dyDescent="0.25">
      <c r="B31" s="48">
        <v>17</v>
      </c>
      <c r="C31" s="22"/>
      <c r="D31" s="96"/>
      <c r="E31" s="96"/>
      <c r="F31" s="97"/>
      <c r="G31" s="97"/>
      <c r="H31" s="23"/>
    </row>
    <row r="32" spans="2:8" s="21" customFormat="1" ht="24.75" customHeight="1" thickBot="1" x14ac:dyDescent="0.3">
      <c r="B32" s="49">
        <v>18</v>
      </c>
      <c r="C32" s="56"/>
      <c r="D32" s="94"/>
      <c r="E32" s="94"/>
      <c r="F32" s="95"/>
      <c r="G32" s="95"/>
      <c r="H32" s="57"/>
    </row>
    <row r="33" spans="2:8" s="27" customFormat="1" ht="9.75" customHeight="1" x14ac:dyDescent="0.25">
      <c r="B33" s="24"/>
      <c r="C33" s="24"/>
      <c r="D33" s="24"/>
      <c r="E33" s="24"/>
      <c r="F33" s="25"/>
      <c r="G33" s="25"/>
      <c r="H33" s="26"/>
    </row>
    <row r="34" spans="2:8" s="28" customFormat="1" ht="15" customHeight="1" thickBot="1" x14ac:dyDescent="0.25">
      <c r="B34" s="111" t="s">
        <v>43</v>
      </c>
      <c r="C34" s="111"/>
      <c r="D34" s="111"/>
      <c r="E34" s="111"/>
      <c r="F34" s="111"/>
      <c r="G34" s="111"/>
      <c r="H34" s="111"/>
    </row>
    <row r="35" spans="2:8" s="21" customFormat="1" ht="24.75" customHeight="1" x14ac:dyDescent="0.25">
      <c r="B35" s="115" t="s">
        <v>16</v>
      </c>
      <c r="C35" s="43" t="s">
        <v>18</v>
      </c>
      <c r="D35" s="43" t="s">
        <v>17</v>
      </c>
      <c r="E35" s="44" t="s">
        <v>10</v>
      </c>
      <c r="F35" s="43" t="s">
        <v>11</v>
      </c>
      <c r="G35" s="45" t="s">
        <v>12</v>
      </c>
      <c r="H35" s="46" t="s">
        <v>54</v>
      </c>
    </row>
    <row r="36" spans="2:8" s="21" customFormat="1" ht="24.75" customHeight="1" x14ac:dyDescent="0.25">
      <c r="B36" s="116"/>
      <c r="C36" s="29">
        <v>0</v>
      </c>
      <c r="D36" s="29">
        <v>0</v>
      </c>
      <c r="E36" s="30">
        <v>0</v>
      </c>
      <c r="F36" s="30">
        <v>0</v>
      </c>
      <c r="G36" s="30">
        <v>0</v>
      </c>
      <c r="H36" s="42">
        <v>0</v>
      </c>
    </row>
    <row r="37" spans="2:8" s="21" customFormat="1" ht="27.75" customHeight="1" thickBot="1" x14ac:dyDescent="0.3">
      <c r="B37" s="10" t="s">
        <v>51</v>
      </c>
      <c r="C37" s="81"/>
      <c r="D37" s="81"/>
      <c r="E37" s="81"/>
      <c r="F37" s="81"/>
      <c r="G37" s="81"/>
      <c r="H37" s="82"/>
    </row>
    <row r="38" spans="2:8" s="21" customFormat="1" ht="12" customHeight="1" x14ac:dyDescent="0.25">
      <c r="B38" s="124"/>
      <c r="C38" s="124"/>
      <c r="D38" s="124"/>
      <c r="E38" s="124"/>
      <c r="F38" s="124"/>
      <c r="G38" s="124"/>
      <c r="H38" s="124"/>
    </row>
    <row r="39" spans="2:8" s="28" customFormat="1" ht="15" customHeight="1" thickBot="1" x14ac:dyDescent="0.25">
      <c r="B39" s="117" t="s">
        <v>46</v>
      </c>
      <c r="C39" s="117"/>
      <c r="D39" s="117"/>
      <c r="E39" s="117"/>
      <c r="F39" s="117"/>
      <c r="G39" s="117"/>
      <c r="H39" s="117"/>
    </row>
    <row r="40" spans="2:8" s="21" customFormat="1" ht="24.75" customHeight="1" x14ac:dyDescent="0.25">
      <c r="B40" s="129" t="s">
        <v>59</v>
      </c>
      <c r="C40" s="64" t="s">
        <v>22</v>
      </c>
      <c r="D40" s="74">
        <f>IF(OR(H$9="-",D36=0),0,ROUND(((H$7/D$36)/24),2))</f>
        <v>0</v>
      </c>
      <c r="E40" s="120"/>
      <c r="F40" s="121"/>
      <c r="G40" s="121"/>
      <c r="H40" s="122"/>
    </row>
    <row r="41" spans="2:8" s="21" customFormat="1" ht="24.75" customHeight="1" x14ac:dyDescent="0.25">
      <c r="B41" s="130"/>
      <c r="C41" s="65" t="s">
        <v>25</v>
      </c>
      <c r="D41" s="66" t="str">
        <f>IF(H$9="-","Ingen bedømmelse",IF(H$9="5","GODKJENT",IF(AND(H$9=1,(OR(D$40=10,D$40&gt;10))), "GODKJENT", IF(AND(H$9&gt;1,(OR(D$40=8,D$40&gt;8))),"GODKJENT", "Ikke godkjent"))))</f>
        <v>Ingen bedømmelse</v>
      </c>
      <c r="E41" s="123" t="s">
        <v>62</v>
      </c>
      <c r="F41" s="86"/>
      <c r="G41" s="86"/>
      <c r="H41" s="87"/>
    </row>
    <row r="42" spans="2:8" s="21" customFormat="1" ht="24.75" customHeight="1" x14ac:dyDescent="0.25">
      <c r="B42" s="130"/>
      <c r="C42" s="67"/>
      <c r="D42" s="68"/>
      <c r="E42" s="88"/>
      <c r="F42" s="89"/>
      <c r="G42" s="89"/>
      <c r="H42" s="90"/>
    </row>
    <row r="43" spans="2:8" s="21" customFormat="1" ht="24.75" customHeight="1" x14ac:dyDescent="0.25">
      <c r="B43" s="130"/>
      <c r="C43" s="65"/>
      <c r="D43" s="69"/>
      <c r="E43" s="88"/>
      <c r="F43" s="89"/>
      <c r="G43" s="89"/>
      <c r="H43" s="90"/>
    </row>
    <row r="44" spans="2:8" s="21" customFormat="1" ht="24.75" customHeight="1" thickBot="1" x14ac:dyDescent="0.3">
      <c r="B44" s="131"/>
      <c r="C44" s="70"/>
      <c r="D44" s="62"/>
      <c r="E44" s="126"/>
      <c r="F44" s="127"/>
      <c r="G44" s="127"/>
      <c r="H44" s="128"/>
    </row>
    <row r="45" spans="2:8" s="35" customFormat="1" ht="15" customHeight="1" thickBot="1" x14ac:dyDescent="0.3">
      <c r="B45" s="31"/>
      <c r="C45" s="32"/>
      <c r="D45" s="33"/>
      <c r="E45" s="34"/>
      <c r="F45" s="34"/>
      <c r="G45" s="34"/>
      <c r="H45" s="34"/>
    </row>
    <row r="46" spans="2:8" s="21" customFormat="1" ht="24.75" customHeight="1" x14ac:dyDescent="0.25">
      <c r="B46" s="129" t="s">
        <v>14</v>
      </c>
      <c r="C46" s="76" t="s">
        <v>57</v>
      </c>
      <c r="D46" s="77">
        <f>IF(OR(H7=" ",H10="-"),B82,IF(B81=5,G47,((H$7/B$81)/24)))</f>
        <v>0</v>
      </c>
      <c r="E46" s="78" t="str">
        <f>IF(H10=5," Løpets tidslimit ",IF(H10=1," Minimum 9Km/t ",IF(AND(H10&gt;1,H10&lt;5)," Minimum 8Km/t "," ")))</f>
        <v xml:space="preserve"> </v>
      </c>
      <c r="F46" s="140"/>
      <c r="G46" s="141"/>
      <c r="H46" s="142"/>
    </row>
    <row r="47" spans="2:8" s="21" customFormat="1" ht="24.75" customHeight="1" x14ac:dyDescent="0.25">
      <c r="B47" s="130"/>
      <c r="C47" s="63" t="s">
        <v>24</v>
      </c>
      <c r="D47" s="73">
        <v>0</v>
      </c>
      <c r="E47" s="137" t="s">
        <v>58</v>
      </c>
      <c r="F47" s="138"/>
      <c r="G47" s="79">
        <v>0</v>
      </c>
      <c r="H47" s="75"/>
    </row>
    <row r="48" spans="2:8" s="21" customFormat="1" ht="24.75" customHeight="1" x14ac:dyDescent="0.25">
      <c r="B48" s="130"/>
      <c r="C48" s="63" t="s">
        <v>19</v>
      </c>
      <c r="D48" s="71">
        <f>IF(H$10="-",0,D$47*1.1)</f>
        <v>0</v>
      </c>
      <c r="E48" s="91"/>
      <c r="F48" s="92"/>
      <c r="G48" s="92"/>
      <c r="H48" s="93"/>
    </row>
    <row r="49" spans="2:11" s="21" customFormat="1" ht="24.75" customHeight="1" thickBot="1" x14ac:dyDescent="0.3">
      <c r="B49" s="131"/>
      <c r="C49" s="72" t="s">
        <v>25</v>
      </c>
      <c r="D49" s="62" t="str">
        <f>IF(OR(D36=0,D46=0),"Ingen bedømmelse",IF(OR(D36=D46,D36&lt;D46,D36&lt;D48),"GODKJENT","Ikke godkjent"))</f>
        <v>Ingen bedømmelse</v>
      </c>
      <c r="E49" s="134"/>
      <c r="F49" s="135"/>
      <c r="G49" s="135"/>
      <c r="H49" s="136"/>
    </row>
    <row r="50" spans="2:11" s="35" customFormat="1" ht="15" customHeight="1" x14ac:dyDescent="0.25">
      <c r="B50" s="31"/>
      <c r="C50" s="36"/>
      <c r="D50" s="33"/>
      <c r="E50" s="34"/>
      <c r="F50" s="34"/>
      <c r="G50" s="34"/>
      <c r="H50" s="34"/>
    </row>
    <row r="51" spans="2:11" s="21" customFormat="1" ht="24.75" hidden="1" customHeight="1" x14ac:dyDescent="0.25">
      <c r="B51" s="115" t="s">
        <v>13</v>
      </c>
      <c r="C51" s="1" t="s">
        <v>26</v>
      </c>
      <c r="D51" s="37">
        <v>0</v>
      </c>
      <c r="E51" s="132" t="s">
        <v>35</v>
      </c>
      <c r="F51" s="132"/>
      <c r="G51" s="132"/>
      <c r="H51" s="133"/>
    </row>
    <row r="52" spans="2:11" s="21" customFormat="1" ht="24.75" hidden="1" customHeight="1" x14ac:dyDescent="0.25">
      <c r="B52" s="116"/>
      <c r="C52" s="47" t="s">
        <v>27</v>
      </c>
      <c r="D52" s="38">
        <v>0</v>
      </c>
      <c r="E52" s="85" t="s">
        <v>36</v>
      </c>
      <c r="F52" s="86"/>
      <c r="G52" s="86"/>
      <c r="H52" s="87"/>
    </row>
    <row r="53" spans="2:11" s="21" customFormat="1" ht="24.75" hidden="1" customHeight="1" x14ac:dyDescent="0.25">
      <c r="B53" s="116"/>
      <c r="C53" s="3" t="s">
        <v>28</v>
      </c>
      <c r="D53" s="38">
        <v>0</v>
      </c>
      <c r="E53" s="118" t="s">
        <v>37</v>
      </c>
      <c r="F53" s="118"/>
      <c r="G53" s="118"/>
      <c r="H53" s="119"/>
    </row>
    <row r="54" spans="2:11" s="21" customFormat="1" ht="24.75" hidden="1" customHeight="1" x14ac:dyDescent="0.25">
      <c r="B54" s="116"/>
      <c r="C54" s="3" t="s">
        <v>20</v>
      </c>
      <c r="D54" s="9">
        <f>IF(F$36&lt;3,0,IF(AND(F$36&gt;2,F$36&lt;15),AVERAGE(C$36,D$51),IF(AND(F$36&gt;14,F$36&lt;30),AVERAGE(C$36,D$51,D$52),AVERAGE(C$36,D$51,D$52,D$53))))</f>
        <v>0</v>
      </c>
      <c r="E54" s="118" t="s">
        <v>38</v>
      </c>
      <c r="F54" s="118"/>
      <c r="G54" s="118"/>
      <c r="H54" s="119"/>
      <c r="J54" s="39"/>
    </row>
    <row r="55" spans="2:11" s="21" customFormat="1" ht="24.75" hidden="1" customHeight="1" x14ac:dyDescent="0.25">
      <c r="B55" s="116"/>
      <c r="C55" s="3" t="s">
        <v>29</v>
      </c>
      <c r="D55" s="9">
        <f>IF(H$11="C",D$54*1.05,IF(AND(H$11="A",H$7&gt;100,H$8&gt;8),D$54*1.3,D$54*1.25))</f>
        <v>0</v>
      </c>
      <c r="E55" s="85" t="s">
        <v>39</v>
      </c>
      <c r="F55" s="86"/>
      <c r="G55" s="86"/>
      <c r="H55" s="87"/>
    </row>
    <row r="56" spans="2:11" s="21" customFormat="1" ht="24.75" hidden="1" customHeight="1" x14ac:dyDescent="0.25">
      <c r="B56" s="116"/>
      <c r="C56" s="3" t="s">
        <v>21</v>
      </c>
      <c r="D56" s="9">
        <f>IF(H$11="C",D$54*1.15,IF(AND(H$11="A",H$7&gt;100,H$8&gt;8),D$54*1.4,D$54*1.35))</f>
        <v>0</v>
      </c>
      <c r="E56" s="85" t="s">
        <v>39</v>
      </c>
      <c r="F56" s="86"/>
      <c r="G56" s="86"/>
      <c r="H56" s="87"/>
    </row>
    <row r="57" spans="2:11" s="21" customFormat="1" ht="32.25" hidden="1" customHeight="1" thickBot="1" x14ac:dyDescent="0.3">
      <c r="B57" s="139"/>
      <c r="C57" s="11" t="s">
        <v>25</v>
      </c>
      <c r="D57" s="62" t="str">
        <f>IF(H$11="-","Ingen bedømmelse",IF(OR(D$36&lt;D$55,D$36=D$55),"1. PREMIE",IF(OR(D$36&lt;D$56,D$36=D$56),"2. PREMIE",IF(AND(D$36&gt;D$56,H$7&gt;149),"3. PREMIE","Fullført"))))</f>
        <v>1. PREMIE</v>
      </c>
      <c r="E57" s="135" t="s">
        <v>30</v>
      </c>
      <c r="F57" s="135"/>
      <c r="G57" s="135"/>
      <c r="H57" s="136"/>
    </row>
    <row r="58" spans="2:11" s="21" customFormat="1" ht="19.5" customHeight="1" x14ac:dyDescent="0.25">
      <c r="B58" s="58"/>
      <c r="C58" s="59"/>
      <c r="D58" s="31"/>
      <c r="E58" s="36"/>
      <c r="F58" s="36"/>
      <c r="G58" s="36"/>
      <c r="H58" s="36"/>
    </row>
    <row r="59" spans="2:11" s="40" customFormat="1" ht="21.75" hidden="1" customHeight="1" x14ac:dyDescent="0.25">
      <c r="B59" s="125" t="s">
        <v>44</v>
      </c>
      <c r="C59" s="125"/>
      <c r="D59" s="125"/>
      <c r="E59" s="125"/>
      <c r="F59" s="125"/>
      <c r="G59" s="125"/>
      <c r="H59" s="125"/>
      <c r="K59" s="41"/>
    </row>
    <row r="60" spans="2:11" s="52" customFormat="1" ht="18" hidden="1" customHeight="1" x14ac:dyDescent="0.25">
      <c r="B60" s="50" t="s">
        <v>32</v>
      </c>
      <c r="C60" s="51" t="s">
        <v>50</v>
      </c>
      <c r="D60" s="50" t="s">
        <v>49</v>
      </c>
      <c r="E60" s="51" t="s">
        <v>48</v>
      </c>
      <c r="F60" s="50" t="s">
        <v>34</v>
      </c>
      <c r="G60" s="50" t="s">
        <v>52</v>
      </c>
      <c r="H60" s="50" t="s">
        <v>56</v>
      </c>
      <c r="I60" s="50"/>
      <c r="J60" s="50"/>
      <c r="K60" s="50"/>
    </row>
    <row r="61" spans="2:11" s="52" customFormat="1" hidden="1" x14ac:dyDescent="0.25">
      <c r="B61" s="53" t="str">
        <f>IF(C15="","",D$10)</f>
        <v/>
      </c>
      <c r="C61" s="54" t="str">
        <f>IF(C15="","",T(D$6))</f>
        <v/>
      </c>
      <c r="D61" s="54" t="str">
        <f>IF(C15="","",T(D$8))</f>
        <v/>
      </c>
      <c r="E61" s="54" t="str">
        <f>IF(C15="","",T(D$9))</f>
        <v/>
      </c>
      <c r="F61" s="60" t="str">
        <f>IF(C15="","",C15)</f>
        <v/>
      </c>
      <c r="G61" s="61" t="str">
        <f>IF(C15="","",F15)</f>
        <v/>
      </c>
      <c r="H61" s="61" t="str">
        <f>IF(D15="","",D15)</f>
        <v/>
      </c>
      <c r="I61" s="54"/>
      <c r="J61" s="55"/>
    </row>
    <row r="62" spans="2:11" s="52" customFormat="1" hidden="1" x14ac:dyDescent="0.25">
      <c r="B62" s="53" t="str">
        <f t="shared" ref="B62:B78" si="0">IF(C16="","",D$10)</f>
        <v/>
      </c>
      <c r="C62" s="54" t="str">
        <f t="shared" ref="C62:C78" si="1">IF(C16="","",T(D$6))</f>
        <v/>
      </c>
      <c r="D62" s="54" t="str">
        <f t="shared" ref="D62:D78" si="2">IF(C16="","",T(D$8))</f>
        <v/>
      </c>
      <c r="E62" s="54" t="str">
        <f t="shared" ref="E62:E78" si="3">IF(C16="","",T(D$9))</f>
        <v/>
      </c>
      <c r="F62" s="60" t="str">
        <f t="shared" ref="F62:F78" si="4">IF(C16="","",C16)</f>
        <v/>
      </c>
      <c r="G62" s="61" t="str">
        <f t="shared" ref="G62:G78" si="5">IF(C16="","",F16)</f>
        <v/>
      </c>
      <c r="H62" s="61" t="str">
        <f t="shared" ref="H62:H78" si="6">IF(D16="","",D16)</f>
        <v/>
      </c>
      <c r="I62" s="54"/>
      <c r="J62" s="55"/>
    </row>
    <row r="63" spans="2:11" s="52" customFormat="1" hidden="1" x14ac:dyDescent="0.25">
      <c r="B63" s="53" t="str">
        <f t="shared" si="0"/>
        <v/>
      </c>
      <c r="C63" s="54" t="str">
        <f t="shared" si="1"/>
        <v/>
      </c>
      <c r="D63" s="54" t="str">
        <f t="shared" si="2"/>
        <v/>
      </c>
      <c r="E63" s="54" t="str">
        <f t="shared" si="3"/>
        <v/>
      </c>
      <c r="F63" s="60" t="str">
        <f t="shared" si="4"/>
        <v/>
      </c>
      <c r="G63" s="61" t="str">
        <f t="shared" si="5"/>
        <v/>
      </c>
      <c r="H63" s="61" t="str">
        <f t="shared" si="6"/>
        <v/>
      </c>
      <c r="I63" s="54"/>
      <c r="J63" s="55"/>
    </row>
    <row r="64" spans="2:11" s="52" customFormat="1" hidden="1" x14ac:dyDescent="0.25">
      <c r="B64" s="53" t="str">
        <f t="shared" si="0"/>
        <v/>
      </c>
      <c r="C64" s="54" t="str">
        <f t="shared" si="1"/>
        <v/>
      </c>
      <c r="D64" s="54" t="str">
        <f t="shared" si="2"/>
        <v/>
      </c>
      <c r="E64" s="54" t="str">
        <f t="shared" si="3"/>
        <v/>
      </c>
      <c r="F64" s="60" t="str">
        <f t="shared" si="4"/>
        <v/>
      </c>
      <c r="G64" s="61" t="str">
        <f t="shared" si="5"/>
        <v/>
      </c>
      <c r="H64" s="61" t="str">
        <f t="shared" si="6"/>
        <v/>
      </c>
      <c r="I64" s="54"/>
      <c r="J64" s="55"/>
    </row>
    <row r="65" spans="2:10" s="52" customFormat="1" hidden="1" x14ac:dyDescent="0.25">
      <c r="B65" s="53" t="str">
        <f t="shared" si="0"/>
        <v/>
      </c>
      <c r="C65" s="54" t="str">
        <f t="shared" si="1"/>
        <v/>
      </c>
      <c r="D65" s="54" t="str">
        <f t="shared" si="2"/>
        <v/>
      </c>
      <c r="E65" s="54" t="str">
        <f t="shared" si="3"/>
        <v/>
      </c>
      <c r="F65" s="60" t="str">
        <f t="shared" si="4"/>
        <v/>
      </c>
      <c r="G65" s="61" t="str">
        <f t="shared" si="5"/>
        <v/>
      </c>
      <c r="H65" s="61" t="str">
        <f t="shared" si="6"/>
        <v/>
      </c>
      <c r="I65" s="54"/>
      <c r="J65" s="55"/>
    </row>
    <row r="66" spans="2:10" s="52" customFormat="1" hidden="1" x14ac:dyDescent="0.25">
      <c r="B66" s="53" t="str">
        <f t="shared" si="0"/>
        <v/>
      </c>
      <c r="C66" s="54" t="str">
        <f t="shared" si="1"/>
        <v/>
      </c>
      <c r="D66" s="54" t="str">
        <f t="shared" si="2"/>
        <v/>
      </c>
      <c r="E66" s="54" t="str">
        <f t="shared" si="3"/>
        <v/>
      </c>
      <c r="F66" s="60" t="str">
        <f t="shared" si="4"/>
        <v/>
      </c>
      <c r="G66" s="61" t="str">
        <f t="shared" si="5"/>
        <v/>
      </c>
      <c r="H66" s="61" t="str">
        <f t="shared" si="6"/>
        <v/>
      </c>
      <c r="I66" s="54"/>
      <c r="J66" s="55"/>
    </row>
    <row r="67" spans="2:10" s="52" customFormat="1" hidden="1" x14ac:dyDescent="0.25">
      <c r="B67" s="53" t="str">
        <f t="shared" si="0"/>
        <v/>
      </c>
      <c r="C67" s="54" t="str">
        <f t="shared" si="1"/>
        <v/>
      </c>
      <c r="D67" s="54" t="str">
        <f t="shared" si="2"/>
        <v/>
      </c>
      <c r="E67" s="54" t="str">
        <f t="shared" si="3"/>
        <v/>
      </c>
      <c r="F67" s="60" t="str">
        <f t="shared" si="4"/>
        <v/>
      </c>
      <c r="G67" s="61" t="str">
        <f t="shared" si="5"/>
        <v/>
      </c>
      <c r="H67" s="61" t="str">
        <f t="shared" si="6"/>
        <v/>
      </c>
      <c r="I67" s="54"/>
      <c r="J67" s="55"/>
    </row>
    <row r="68" spans="2:10" s="52" customFormat="1" hidden="1" x14ac:dyDescent="0.25">
      <c r="B68" s="53" t="str">
        <f t="shared" si="0"/>
        <v/>
      </c>
      <c r="C68" s="54" t="str">
        <f t="shared" si="1"/>
        <v/>
      </c>
      <c r="D68" s="54" t="str">
        <f t="shared" si="2"/>
        <v/>
      </c>
      <c r="E68" s="54" t="str">
        <f t="shared" si="3"/>
        <v/>
      </c>
      <c r="F68" s="60" t="str">
        <f t="shared" si="4"/>
        <v/>
      </c>
      <c r="G68" s="61" t="str">
        <f t="shared" si="5"/>
        <v/>
      </c>
      <c r="H68" s="61" t="str">
        <f t="shared" si="6"/>
        <v/>
      </c>
      <c r="I68" s="54"/>
      <c r="J68" s="55"/>
    </row>
    <row r="69" spans="2:10" s="52" customFormat="1" hidden="1" x14ac:dyDescent="0.25">
      <c r="B69" s="53" t="str">
        <f t="shared" si="0"/>
        <v/>
      </c>
      <c r="C69" s="54" t="str">
        <f t="shared" si="1"/>
        <v/>
      </c>
      <c r="D69" s="54" t="str">
        <f t="shared" si="2"/>
        <v/>
      </c>
      <c r="E69" s="54" t="str">
        <f t="shared" si="3"/>
        <v/>
      </c>
      <c r="F69" s="60" t="str">
        <f t="shared" si="4"/>
        <v/>
      </c>
      <c r="G69" s="61" t="str">
        <f t="shared" si="5"/>
        <v/>
      </c>
      <c r="H69" s="61" t="str">
        <f t="shared" si="6"/>
        <v/>
      </c>
      <c r="I69" s="54"/>
      <c r="J69" s="55"/>
    </row>
    <row r="70" spans="2:10" s="52" customFormat="1" hidden="1" x14ac:dyDescent="0.25">
      <c r="B70" s="53" t="str">
        <f t="shared" si="0"/>
        <v/>
      </c>
      <c r="C70" s="54" t="str">
        <f t="shared" si="1"/>
        <v/>
      </c>
      <c r="D70" s="54" t="str">
        <f t="shared" si="2"/>
        <v/>
      </c>
      <c r="E70" s="54" t="str">
        <f t="shared" si="3"/>
        <v/>
      </c>
      <c r="F70" s="60" t="str">
        <f t="shared" si="4"/>
        <v/>
      </c>
      <c r="G70" s="61" t="str">
        <f t="shared" si="5"/>
        <v/>
      </c>
      <c r="H70" s="61" t="str">
        <f t="shared" si="6"/>
        <v/>
      </c>
      <c r="I70" s="54"/>
      <c r="J70" s="55"/>
    </row>
    <row r="71" spans="2:10" s="52" customFormat="1" hidden="1" x14ac:dyDescent="0.25">
      <c r="B71" s="53" t="str">
        <f t="shared" si="0"/>
        <v/>
      </c>
      <c r="C71" s="54" t="str">
        <f t="shared" si="1"/>
        <v/>
      </c>
      <c r="D71" s="54" t="str">
        <f t="shared" si="2"/>
        <v/>
      </c>
      <c r="E71" s="54" t="str">
        <f t="shared" si="3"/>
        <v/>
      </c>
      <c r="F71" s="60" t="str">
        <f t="shared" si="4"/>
        <v/>
      </c>
      <c r="G71" s="61" t="str">
        <f t="shared" si="5"/>
        <v/>
      </c>
      <c r="H71" s="61" t="str">
        <f t="shared" si="6"/>
        <v/>
      </c>
      <c r="I71" s="54"/>
      <c r="J71" s="55"/>
    </row>
    <row r="72" spans="2:10" s="52" customFormat="1" hidden="1" x14ac:dyDescent="0.25">
      <c r="B72" s="53" t="str">
        <f t="shared" si="0"/>
        <v/>
      </c>
      <c r="C72" s="54" t="str">
        <f t="shared" si="1"/>
        <v/>
      </c>
      <c r="D72" s="54" t="str">
        <f t="shared" si="2"/>
        <v/>
      </c>
      <c r="E72" s="54" t="str">
        <f t="shared" si="3"/>
        <v/>
      </c>
      <c r="F72" s="60" t="str">
        <f t="shared" si="4"/>
        <v/>
      </c>
      <c r="G72" s="61" t="str">
        <f t="shared" si="5"/>
        <v/>
      </c>
      <c r="H72" s="61" t="str">
        <f t="shared" si="6"/>
        <v/>
      </c>
      <c r="I72" s="54"/>
      <c r="J72" s="55"/>
    </row>
    <row r="73" spans="2:10" s="52" customFormat="1" hidden="1" x14ac:dyDescent="0.25">
      <c r="B73" s="53" t="str">
        <f t="shared" si="0"/>
        <v/>
      </c>
      <c r="C73" s="54" t="str">
        <f t="shared" si="1"/>
        <v/>
      </c>
      <c r="D73" s="54" t="str">
        <f t="shared" si="2"/>
        <v/>
      </c>
      <c r="E73" s="54" t="str">
        <f t="shared" si="3"/>
        <v/>
      </c>
      <c r="F73" s="60" t="str">
        <f t="shared" si="4"/>
        <v/>
      </c>
      <c r="G73" s="61" t="str">
        <f t="shared" si="5"/>
        <v/>
      </c>
      <c r="H73" s="61" t="str">
        <f t="shared" si="6"/>
        <v/>
      </c>
      <c r="I73" s="54"/>
      <c r="J73" s="55"/>
    </row>
    <row r="74" spans="2:10" s="52" customFormat="1" hidden="1" x14ac:dyDescent="0.25">
      <c r="B74" s="53" t="str">
        <f t="shared" si="0"/>
        <v/>
      </c>
      <c r="C74" s="54" t="str">
        <f t="shared" si="1"/>
        <v/>
      </c>
      <c r="D74" s="54" t="str">
        <f t="shared" si="2"/>
        <v/>
      </c>
      <c r="E74" s="54" t="str">
        <f t="shared" si="3"/>
        <v/>
      </c>
      <c r="F74" s="60" t="str">
        <f t="shared" si="4"/>
        <v/>
      </c>
      <c r="G74" s="61" t="str">
        <f t="shared" si="5"/>
        <v/>
      </c>
      <c r="H74" s="61" t="str">
        <f t="shared" si="6"/>
        <v/>
      </c>
      <c r="I74" s="54"/>
      <c r="J74" s="55"/>
    </row>
    <row r="75" spans="2:10" s="52" customFormat="1" hidden="1" x14ac:dyDescent="0.25">
      <c r="B75" s="53" t="str">
        <f t="shared" si="0"/>
        <v/>
      </c>
      <c r="C75" s="54" t="str">
        <f t="shared" si="1"/>
        <v/>
      </c>
      <c r="D75" s="54" t="str">
        <f t="shared" si="2"/>
        <v/>
      </c>
      <c r="E75" s="54" t="str">
        <f t="shared" si="3"/>
        <v/>
      </c>
      <c r="F75" s="60" t="str">
        <f t="shared" si="4"/>
        <v/>
      </c>
      <c r="G75" s="61" t="str">
        <f t="shared" si="5"/>
        <v/>
      </c>
      <c r="H75" s="61" t="str">
        <f t="shared" si="6"/>
        <v/>
      </c>
      <c r="I75" s="54"/>
      <c r="J75" s="55"/>
    </row>
    <row r="76" spans="2:10" s="52" customFormat="1" hidden="1" x14ac:dyDescent="0.25">
      <c r="B76" s="53" t="str">
        <f t="shared" si="0"/>
        <v/>
      </c>
      <c r="C76" s="54" t="str">
        <f t="shared" si="1"/>
        <v/>
      </c>
      <c r="D76" s="54" t="str">
        <f t="shared" si="2"/>
        <v/>
      </c>
      <c r="E76" s="54" t="str">
        <f t="shared" si="3"/>
        <v/>
      </c>
      <c r="F76" s="60" t="str">
        <f t="shared" si="4"/>
        <v/>
      </c>
      <c r="G76" s="61" t="str">
        <f t="shared" si="5"/>
        <v/>
      </c>
      <c r="H76" s="61" t="str">
        <f t="shared" si="6"/>
        <v/>
      </c>
      <c r="I76" s="54"/>
      <c r="J76" s="55"/>
    </row>
    <row r="77" spans="2:10" s="52" customFormat="1" hidden="1" x14ac:dyDescent="0.25">
      <c r="B77" s="53" t="str">
        <f t="shared" si="0"/>
        <v/>
      </c>
      <c r="C77" s="54" t="str">
        <f t="shared" si="1"/>
        <v/>
      </c>
      <c r="D77" s="54" t="str">
        <f t="shared" si="2"/>
        <v/>
      </c>
      <c r="E77" s="54" t="str">
        <f t="shared" si="3"/>
        <v/>
      </c>
      <c r="F77" s="60" t="str">
        <f t="shared" si="4"/>
        <v/>
      </c>
      <c r="G77" s="61" t="str">
        <f t="shared" si="5"/>
        <v/>
      </c>
      <c r="H77" s="61" t="str">
        <f t="shared" si="6"/>
        <v/>
      </c>
      <c r="I77" s="54"/>
      <c r="J77" s="55"/>
    </row>
    <row r="78" spans="2:10" s="52" customFormat="1" hidden="1" x14ac:dyDescent="0.25">
      <c r="B78" s="53" t="str">
        <f t="shared" si="0"/>
        <v/>
      </c>
      <c r="C78" s="54" t="str">
        <f t="shared" si="1"/>
        <v/>
      </c>
      <c r="D78" s="54" t="str">
        <f t="shared" si="2"/>
        <v/>
      </c>
      <c r="E78" s="54" t="str">
        <f t="shared" si="3"/>
        <v/>
      </c>
      <c r="F78" s="60" t="str">
        <f t="shared" si="4"/>
        <v/>
      </c>
      <c r="G78" s="61" t="str">
        <f t="shared" si="5"/>
        <v/>
      </c>
      <c r="H78" s="61" t="str">
        <f t="shared" si="6"/>
        <v/>
      </c>
      <c r="I78" s="54"/>
      <c r="J78" s="55"/>
    </row>
    <row r="81" spans="2:2" hidden="1" x14ac:dyDescent="0.25">
      <c r="B81" s="12">
        <f>IF(H10=5,5,IF(H10=1,9,IF(AND(H10&gt;1,H10&lt;5),8,B82)))</f>
        <v>0</v>
      </c>
    </row>
    <row r="82" spans="2:2" hidden="1" x14ac:dyDescent="0.25">
      <c r="B82" s="80">
        <v>0</v>
      </c>
    </row>
  </sheetData>
  <sheetProtection algorithmName="SHA-512" hashValue="tPxotC/rKbA85ti/5tCdIkKH4pzD9HY/f39NbDO94tcvH8nL167ybGgjMdwf7DXikBRjLwDLvCYN/p6vuljIiA==" saltValue="R4nwH373nlJiJtpVG9WVMw==" spinCount="100000" sheet="1" selectLockedCells="1"/>
  <mergeCells count="84">
    <mergeCell ref="B3:H3"/>
    <mergeCell ref="D30:E30"/>
    <mergeCell ref="F30:G30"/>
    <mergeCell ref="D27:E27"/>
    <mergeCell ref="F27:G27"/>
    <mergeCell ref="D28:E28"/>
    <mergeCell ref="F28:G28"/>
    <mergeCell ref="D29:E29"/>
    <mergeCell ref="F29:G29"/>
    <mergeCell ref="B5:E5"/>
    <mergeCell ref="F5:H5"/>
    <mergeCell ref="B4:H4"/>
    <mergeCell ref="B12:H12"/>
    <mergeCell ref="D18:E18"/>
    <mergeCell ref="F18:G18"/>
    <mergeCell ref="B13:H13"/>
    <mergeCell ref="F17:G17"/>
    <mergeCell ref="B59:H59"/>
    <mergeCell ref="E53:H53"/>
    <mergeCell ref="E44:H44"/>
    <mergeCell ref="B40:B44"/>
    <mergeCell ref="E51:H51"/>
    <mergeCell ref="E49:H49"/>
    <mergeCell ref="E47:F47"/>
    <mergeCell ref="E57:H57"/>
    <mergeCell ref="B46:B49"/>
    <mergeCell ref="B51:B57"/>
    <mergeCell ref="E55:H55"/>
    <mergeCell ref="E56:H56"/>
    <mergeCell ref="F46:H46"/>
    <mergeCell ref="D26:E26"/>
    <mergeCell ref="F26:G26"/>
    <mergeCell ref="D23:E23"/>
    <mergeCell ref="F23:G23"/>
    <mergeCell ref="D25:E25"/>
    <mergeCell ref="F25:G25"/>
    <mergeCell ref="D24:E24"/>
    <mergeCell ref="F24:G24"/>
    <mergeCell ref="B35:B36"/>
    <mergeCell ref="B39:H39"/>
    <mergeCell ref="E54:H54"/>
    <mergeCell ref="E40:H40"/>
    <mergeCell ref="E41:H41"/>
    <mergeCell ref="B38:H38"/>
    <mergeCell ref="B1:H1"/>
    <mergeCell ref="B34:H34"/>
    <mergeCell ref="B2:H2"/>
    <mergeCell ref="D15:E15"/>
    <mergeCell ref="F15:G15"/>
    <mergeCell ref="D16:E16"/>
    <mergeCell ref="B10:C10"/>
    <mergeCell ref="B8:C8"/>
    <mergeCell ref="F14:G14"/>
    <mergeCell ref="D21:E21"/>
    <mergeCell ref="F21:G21"/>
    <mergeCell ref="F16:G16"/>
    <mergeCell ref="D10:E10"/>
    <mergeCell ref="D11:E11"/>
    <mergeCell ref="D22:E22"/>
    <mergeCell ref="F22:G22"/>
    <mergeCell ref="F6:F8"/>
    <mergeCell ref="B9:C9"/>
    <mergeCell ref="D6:E6"/>
    <mergeCell ref="D7:E7"/>
    <mergeCell ref="D8:E8"/>
    <mergeCell ref="D9:E9"/>
    <mergeCell ref="B6:C6"/>
    <mergeCell ref="B7:C7"/>
    <mergeCell ref="C37:H37"/>
    <mergeCell ref="B11:C11"/>
    <mergeCell ref="E52:H52"/>
    <mergeCell ref="E42:H42"/>
    <mergeCell ref="E43:H43"/>
    <mergeCell ref="E48:H48"/>
    <mergeCell ref="D32:E32"/>
    <mergeCell ref="F32:G32"/>
    <mergeCell ref="D19:E19"/>
    <mergeCell ref="F19:G19"/>
    <mergeCell ref="D20:E20"/>
    <mergeCell ref="F20:G20"/>
    <mergeCell ref="D31:E31"/>
    <mergeCell ref="F31:G31"/>
    <mergeCell ref="D14:E14"/>
    <mergeCell ref="D17:E17"/>
  </mergeCells>
  <conditionalFormatting sqref="D53">
    <cfRule type="expression" dxfId="6" priority="7" stopIfTrue="1">
      <formula>$F$36&lt;30</formula>
    </cfRule>
  </conditionalFormatting>
  <conditionalFormatting sqref="D52">
    <cfRule type="expression" dxfId="5" priority="6" stopIfTrue="1">
      <formula>$F$36&lt;15</formula>
    </cfRule>
  </conditionalFormatting>
  <conditionalFormatting sqref="D51">
    <cfRule type="expression" dxfId="4" priority="5" stopIfTrue="1">
      <formula>$F$36&lt;3</formula>
    </cfRule>
  </conditionalFormatting>
  <conditionalFormatting sqref="D57">
    <cfRule type="cellIs" dxfId="3" priority="1" stopIfTrue="1" operator="equal">
      <formula>"1. PREMIE"</formula>
    </cfRule>
    <cfRule type="cellIs" dxfId="2" priority="2" stopIfTrue="1" operator="equal">
      <formula>"2. PREMIE"</formula>
    </cfRule>
    <cfRule type="cellIs" dxfId="1" priority="3" stopIfTrue="1" operator="equal">
      <formula>"3. PREMIE"</formula>
    </cfRule>
    <cfRule type="cellIs" dxfId="0" priority="4" stopIfTrue="1" operator="equal">
      <formula>"Fullført"</formula>
    </cfRule>
  </conditionalFormatting>
  <dataValidations xWindow="1108" yWindow="409" count="10">
    <dataValidation type="list" operator="lessThan" allowBlank="1" showInputMessage="1" showErrorMessage="1" errorTitle="Feil utfylling" error="Velg et tall fra 1 til 5" prompt="Velg et tall fra 1 til 5" sqref="H10" xr:uid="{00000000-0002-0000-0000-000000000000}">
      <formula1>"-,1,2,3,4,5"</formula1>
    </dataValidation>
    <dataValidation type="list" allowBlank="1" showInputMessage="1" showErrorMessage="1" errorTitle="Feil utfylling" error="Velg tallet 1 eller bokstav A, B, C eller D" prompt="Velg tallet 1 2 3 4 eller 5 i henhold test man skal ta" sqref="H9" xr:uid="{00000000-0002-0000-0000-000001000000}">
      <formula1>"-,1,2,3,4,5"</formula1>
    </dataValidation>
    <dataValidation type="decimal" allowBlank="1" showInputMessage="1" showErrorMessage="1" errorTitle="Feil utfylling" error="Skriv antall km f. eks. 65,4" promptTitle="Antall km med maks 1 desimal" prompt="Skriv antall km f. eks. &quot;65,4&quot;_x000a_UTEN km eller lignende bak" sqref="H7" xr:uid="{00000000-0002-0000-0000-000003000000}">
      <formula1>1</formula1>
      <formula2>1000</formula2>
    </dataValidation>
    <dataValidation type="list" operator="equal" allowBlank="1" showInputMessage="1" showErrorMessage="1" errorTitle="Feil utfylling" error="Velg Slede eller Nordisk" prompt="Velg Slede eller Nordisk" sqref="H6" xr:uid="{00000000-0002-0000-0000-000004000000}">
      <formula1>"-,Slede,Nordisk"</formula1>
    </dataValidation>
    <dataValidation type="list" allowBlank="1" showInputMessage="1" showErrorMessage="1" errorTitle="Feil utfylling" error="Velg et tall fra 1 til 18" prompt="Velg et tall fra 1 til 18" sqref="H8" xr:uid="{00000000-0002-0000-0000-000005000000}">
      <formula1>"-,1,2,3,4,5,6,7,8,9,10,11,12,13,14,15,16,17,18"</formula1>
    </dataValidation>
    <dataValidation allowBlank="1" showInputMessage="1" showErrorMessage="1" prompt="Ved Ikke fullført skriv X" sqref="H15:H32" xr:uid="{00000000-0002-0000-0000-000006000000}"/>
    <dataValidation type="whole" errorStyle="warning" allowBlank="1" showErrorMessage="1" errorTitle="Feil i chipnr." error="Feil antall siffer_x000a_(skal være 15) eller du må fjerne et ikke godkjent tegn" sqref="F15:G32" xr:uid="{00000000-0002-0000-0000-000007000000}">
      <formula1>99999999999999</formula1>
      <formula2>1000000000000000</formula2>
    </dataValidation>
    <dataValidation type="textLength" operator="equal" showInputMessage="1" showErrorMessage="1" errorTitle="Prøvereferanse" error="Fyll ut prøvereferanse riktig! (f.eks. '91-13001')" sqref="D10:E10" xr:uid="{00000000-0002-0000-0000-000008000000}">
      <formula1>8</formula1>
    </dataValidation>
    <dataValidation type="list" allowBlank="1" showDropDown="1" showInputMessage="1" showErrorMessage="1" errorTitle="Hjelpetekst" error="Ved ikke fullført skriv X" promptTitle="Ikke fullført" prompt="Skriv x" sqref="H33" xr:uid="{00000000-0002-0000-0000-000009000000}">
      <formula1>#REF!</formula1>
    </dataValidation>
    <dataValidation type="list" allowBlank="1" showInputMessage="1" showErrorMessage="1" errorTitle="Hjelpeboks" error="AM for Malamute_x000a_G for Grønlandshund_x000a_S for Samojed_x000a_SH for siberian Husky" promptTitle="Velg rase" prompt="AM for Malamute_x000a_G for Grønlandshund_x000a_S for Samojed_x000a_SH for siberian Husky" sqref="B33 B38" xr:uid="{00000000-0002-0000-0000-00000A000000}">
      <formula1>#REF!</formula1>
    </dataValidation>
  </dataValidations>
  <pageMargins left="0.70866141732283472" right="0.70866141732283472" top="0.43307086614173229" bottom="0.62992125984251968" header="0.23622047244094491" footer="0.47244094488188981"/>
  <pageSetup paperSize="9" scale="66" fitToHeight="0" orientation="portrait" horizontalDpi="300" verticalDpi="300" r:id="rId1"/>
  <headerFooter>
    <oddFooter>&amp;Lrev.: 11.01.2018&amp;R&amp;F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Løp</vt:lpstr>
      <vt:lpstr>Løp!Avmerking11</vt:lpstr>
      <vt:lpstr>Løp!Avmerking12</vt:lpstr>
      <vt:lpstr>Løp!Avmerking14</vt:lpstr>
      <vt:lpstr>Løp!Avmerking7</vt:lpstr>
      <vt:lpstr>Løp!Utskriftsområde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Blingsdalen</dc:creator>
  <cp:lastModifiedBy>Pål Erlend Nicolaysen</cp:lastModifiedBy>
  <cp:lastPrinted>2018-01-11T20:45:39Z</cp:lastPrinted>
  <dcterms:created xsi:type="dcterms:W3CDTF">2011-03-07T18:42:59Z</dcterms:created>
  <dcterms:modified xsi:type="dcterms:W3CDTF">2022-01-17T06:25:55Z</dcterms:modified>
</cp:coreProperties>
</file>